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52511"/>
</workbook>
</file>

<file path=xl/calcChain.xml><?xml version="1.0" encoding="utf-8"?>
<calcChain xmlns="http://schemas.openxmlformats.org/spreadsheetml/2006/main">
  <c r="Q25" i="1" l="1"/>
  <c r="P25" i="1" s="1"/>
  <c r="O25" i="1"/>
  <c r="Q26" i="1" l="1"/>
  <c r="P26" i="1" s="1"/>
  <c r="Q24" i="1"/>
  <c r="P24" i="1" s="1"/>
  <c r="O24" i="1"/>
  <c r="Q23" i="1"/>
  <c r="P23" i="1" s="1"/>
  <c r="Q22" i="1"/>
  <c r="P22" i="1" s="1"/>
  <c r="Q21" i="1"/>
  <c r="P21" i="1" s="1"/>
  <c r="Q20" i="1"/>
  <c r="P20" i="1" s="1"/>
  <c r="Q19" i="1"/>
  <c r="P19" i="1" s="1"/>
  <c r="Q18" i="1"/>
  <c r="P18" i="1" s="1"/>
  <c r="O20" i="1" l="1"/>
  <c r="O18" i="1"/>
  <c r="O26" i="1"/>
  <c r="O23" i="1"/>
  <c r="O22" i="1"/>
  <c r="O21" i="1"/>
  <c r="O19" i="1"/>
  <c r="Q6" i="1"/>
  <c r="P6" i="1" s="1"/>
  <c r="Q5" i="1"/>
  <c r="P5" i="1" s="1"/>
  <c r="Q4" i="1"/>
  <c r="P4" i="1" s="1"/>
  <c r="O6" i="1" l="1"/>
  <c r="O5" i="1"/>
  <c r="O4" i="1"/>
  <c r="Q7" i="1" l="1"/>
  <c r="P7" i="1" s="1"/>
  <c r="Q3" i="1"/>
  <c r="P3" i="1" s="1"/>
  <c r="O7" i="1" l="1"/>
  <c r="O3" i="1"/>
  <c r="Q17" i="1"/>
  <c r="P17" i="1" s="1"/>
  <c r="Q16" i="1"/>
  <c r="P16" i="1" s="1"/>
  <c r="Q15" i="1"/>
  <c r="P15" i="1" s="1"/>
  <c r="O16" i="1" l="1"/>
  <c r="O15" i="1"/>
  <c r="O17" i="1"/>
  <c r="Q14" i="1" l="1"/>
  <c r="P14" i="1" s="1"/>
  <c r="O14" i="1" l="1"/>
  <c r="Q13" i="1"/>
  <c r="P13" i="1" s="1"/>
  <c r="O13" i="1" l="1"/>
  <c r="Q12" i="1" l="1"/>
  <c r="P12" i="1" s="1"/>
  <c r="O12" i="1" l="1"/>
  <c r="Q11" i="1" l="1"/>
  <c r="P11" i="1" s="1"/>
  <c r="Q10" i="1"/>
  <c r="P10" i="1" s="1"/>
  <c r="Q9" i="1"/>
  <c r="P9" i="1" s="1"/>
  <c r="Q8" i="1"/>
  <c r="P8" i="1" s="1"/>
  <c r="O11" i="1" l="1"/>
  <c r="O10" i="1"/>
  <c r="O8" i="1"/>
  <c r="O9" i="1"/>
</calcChain>
</file>

<file path=xl/sharedStrings.xml><?xml version="1.0" encoding="utf-8"?>
<sst xmlns="http://schemas.openxmlformats.org/spreadsheetml/2006/main" count="146" uniqueCount="83">
  <si>
    <t>№ п/п</t>
  </si>
  <si>
    <t>№ лота</t>
  </si>
  <si>
    <t>Адрес многоквартирного дома</t>
  </si>
  <si>
    <t>Год постройки</t>
  </si>
  <si>
    <t>Этажность</t>
  </si>
  <si>
    <t>Количество квартир</t>
  </si>
  <si>
    <t>Серия постройки                            Тип постройки</t>
  </si>
  <si>
    <t>Площадь жилых помещений, кв. м.</t>
  </si>
  <si>
    <t>Площадь нежилых помещений, кв.м.</t>
  </si>
  <si>
    <t>Площадь помещений общего пользования, кв.м.</t>
  </si>
  <si>
    <t>Виды благоустройства*</t>
  </si>
  <si>
    <t>Кадастровый номер</t>
  </si>
  <si>
    <t>Площадь земельного участка, кв. м.</t>
  </si>
  <si>
    <t>Размер платы за содержание и ремонт жилого помещения, кв.м.</t>
  </si>
  <si>
    <t>Размер обеспечения заявки на участие в конкурсе, руб.</t>
  </si>
  <si>
    <t>Размер обеспечения исполнения обязательств, руб.</t>
  </si>
  <si>
    <t>Стоимость жилищных услуг за месяц.</t>
  </si>
  <si>
    <t>Виды благоустройства*:</t>
  </si>
  <si>
    <r>
      <t>1-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0"/>
        <color theme="1"/>
        <rFont val="Times New Roman"/>
        <family val="1"/>
        <charset val="204"/>
      </rPr>
      <t>дома повышенной этажности ( от 9-ти этажей и выше), оборудованные лифтом, мусоропроводом, централизованное отопление, ГВС и ХВС, газо-, электроснабжение, канализация;</t>
    </r>
  </si>
  <si>
    <r>
      <t>2-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0"/>
        <color theme="1"/>
        <rFont val="Times New Roman"/>
        <family val="1"/>
        <charset val="204"/>
      </rPr>
      <t xml:space="preserve"> дома со всеми удобствами: централизованное отопление, ГВС и ХВС, газо-, электроснабжение, канализация, без лифта и мусоропровода;</t>
    </r>
  </si>
  <si>
    <r>
      <t>3-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0"/>
        <color theme="1"/>
        <rFont val="Times New Roman"/>
        <family val="1"/>
        <charset val="204"/>
      </rPr>
      <t>дома с частичными удобствами (отсутствие одного или более видов удобств);</t>
    </r>
  </si>
  <si>
    <r>
      <t>4-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0"/>
        <color theme="1"/>
        <rFont val="Times New Roman"/>
        <family val="1"/>
        <charset val="204"/>
      </rPr>
      <t>дома с печным отоплением;</t>
    </r>
  </si>
  <si>
    <r>
      <t>5-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0"/>
        <color theme="1"/>
        <rFont val="Times New Roman"/>
        <family val="1"/>
        <charset val="204"/>
      </rPr>
      <t>ветхие дома со всеми удобствами: централизованное отопление, ГВС и ХВС, газо-, электроснабжение, канализация, без лифта и мусоропровода;</t>
    </r>
  </si>
  <si>
    <r>
      <t>6-</t>
    </r>
    <r>
      <rPr>
        <sz val="7"/>
        <color theme="1"/>
        <rFont val="Times New Roman"/>
        <family val="1"/>
        <charset val="204"/>
      </rPr>
      <t xml:space="preserve">       </t>
    </r>
    <r>
      <rPr>
        <sz val="10"/>
        <color theme="1"/>
        <rFont val="Times New Roman"/>
        <family val="1"/>
        <charset val="204"/>
      </rPr>
      <t>ветхие дома с частичными удобствами (отсутствие одного или более видов удобств);</t>
    </r>
  </si>
  <si>
    <t>ветхие дома с печным отоплением;</t>
  </si>
  <si>
    <t>нет серии</t>
  </si>
  <si>
    <t>не определена</t>
  </si>
  <si>
    <t xml:space="preserve"> </t>
  </si>
  <si>
    <t>2</t>
  </si>
  <si>
    <t>1</t>
  </si>
  <si>
    <t>пер. Фигурный, д. 7</t>
  </si>
  <si>
    <t>37:24:030625:53</t>
  </si>
  <si>
    <t>ул. 11 Сосневская, д. 72</t>
  </si>
  <si>
    <t>37:24:030548:55</t>
  </si>
  <si>
    <t>ул. 4 Курьяновская, д. 1</t>
  </si>
  <si>
    <t>37:24:040406:91</t>
  </si>
  <si>
    <t>ул. Новосибирская, д. 67</t>
  </si>
  <si>
    <t>37:24:040307:40</t>
  </si>
  <si>
    <t>ул. Куликова, д. 20</t>
  </si>
  <si>
    <t>37:24:040815:68</t>
  </si>
  <si>
    <t>ул. Суздальская,18</t>
  </si>
  <si>
    <t>37:24:040508:64</t>
  </si>
  <si>
    <t>ул. Рабфаковская, 8, корпус 4</t>
  </si>
  <si>
    <t>не определена**</t>
  </si>
  <si>
    <t>37:24:040203:46</t>
  </si>
  <si>
    <t>ул. Куликова, д. 16А</t>
  </si>
  <si>
    <t>37:24:040815:75</t>
  </si>
  <si>
    <t>ул. Лебедева-Кумача, д. 21</t>
  </si>
  <si>
    <t>37:24:040506:81</t>
  </si>
  <si>
    <t>ст. Горино, д. 5</t>
  </si>
  <si>
    <t>37:24:030414:90</t>
  </si>
  <si>
    <t>ул. Рыбинская, д. 57</t>
  </si>
  <si>
    <t>37:24:030125:50</t>
  </si>
  <si>
    <t>ул. Беловой, д. 54</t>
  </si>
  <si>
    <t>37:24:020219:18</t>
  </si>
  <si>
    <t>ул. Дальняя Балинская, д. 80</t>
  </si>
  <si>
    <t>ул. Третьего Интернационала, д. 35/31</t>
  </si>
  <si>
    <t>ул. 1 Минеевская, д. 8А</t>
  </si>
  <si>
    <t>ул. Дюковская, д. 50В</t>
  </si>
  <si>
    <t>37:24:0404028:7</t>
  </si>
  <si>
    <t>37:24:010119:3</t>
  </si>
  <si>
    <t>37:24:020401:12</t>
  </si>
  <si>
    <t>37:24:020610:21</t>
  </si>
  <si>
    <t>ул. Благова, д. 31</t>
  </si>
  <si>
    <t>ул. 1 Водопроводная, д. 90</t>
  </si>
  <si>
    <t>ул. Поэта Лебедева, д. 34</t>
  </si>
  <si>
    <t>ул. Лежневская, д. 109</t>
  </si>
  <si>
    <t>ул. Зверева, д. 7/2</t>
  </si>
  <si>
    <t>ул. Мендедеева, д. 8</t>
  </si>
  <si>
    <t>ул. Жугина, д. 11</t>
  </si>
  <si>
    <t>3</t>
  </si>
  <si>
    <t>37:24:040809:14</t>
  </si>
  <si>
    <t>37:24:020736:67</t>
  </si>
  <si>
    <t>37:24:040809:20</t>
  </si>
  <si>
    <t>4</t>
  </si>
  <si>
    <t>37:24:010250:2</t>
  </si>
  <si>
    <t>5</t>
  </si>
  <si>
    <t>37:24:040226:29</t>
  </si>
  <si>
    <t>37:24:040213:34</t>
  </si>
  <si>
    <t>37:24:040810:44</t>
  </si>
  <si>
    <t>ул. Павла Большевикова, д. 50 к. 4</t>
  </si>
  <si>
    <t>14</t>
  </si>
  <si>
    <t>37:24:010450:1241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</si>
</sst>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>
    <font>
      <sz val="11"/>
      <color theme="1"/>
      <name val="Calibri"/>
      <family val="2"/>
      <scheme val="minor"/>
    </font>
    <font>
      <sz val="12"/>
      <color theme="1"/>
      <name val="TimesNoRoman"/>
    </font>
    <font>
      <sz val="10"/>
      <color theme="1"/>
      <name val="Times New Roman"/>
      <family val="1"/>
      <charset val="204"/>
    </font>
    <font>
      <sz val="7"/>
      <color theme="1"/>
      <name val="Times New Roman"/>
      <family val="1"/>
      <charset val="204"/>
    </font>
    <font>
      <sz val="10"/>
      <color theme="1"/>
      <name val="TimesNoRoman"/>
    </font>
    <font>
      <sz val="8"/>
      <name val="Times New Roman"/>
      <family val="1"/>
      <charset val="204"/>
    </font>
    <font>
      <sz val="6"/>
      <color theme="1"/>
      <name val="Times New Roman"/>
      <family val="1"/>
      <charset val="204"/>
    </font>
    <font>
      <sz val="8"/>
      <color theme="1"/>
      <name val="Calibri"/>
      <family val="2"/>
      <scheme val="minor"/>
    </font>
    <font>
      <sz val="6"/>
      <color theme="1"/>
      <name val="TimesNoRoman"/>
    </font>
    <font>
      <sz val="6"/>
      <color theme="1"/>
      <name val="Calibri"/>
      <family val="2"/>
      <scheme val="minor"/>
    </font>
    <font>
      <sz val="6"/>
      <name val="Times New Roman"/>
      <family val="1"/>
      <charset val="204"/>
    </font>
    <font>
      <sz val="5"/>
      <color theme="1"/>
      <name val="Times New Roman"/>
      <family val="1"/>
      <charset val="204"/>
    </font>
    <font>
      <sz val="5"/>
      <name val="Times New Roman"/>
      <family val="1"/>
      <charset val="204"/>
    </font>
    <font>
      <sz val="11"/>
      <name val="Calibri"/>
      <family val="2"/>
      <scheme val="minor"/>
    </font>
    <font>
      <sz val="6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 textRotation="90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 vertical="center" indent="5"/>
    </xf>
    <xf numFmtId="0" fontId="4" fillId="0" borderId="1" xfId="0" applyFont="1" applyBorder="1" applyAlignment="1">
      <alignment horizontal="center" textRotation="90" wrapText="1"/>
    </xf>
    <xf numFmtId="0" fontId="2" fillId="0" borderId="1" xfId="0" applyFont="1" applyBorder="1" applyAlignment="1">
      <alignment horizontal="center" textRotation="90" wrapText="1"/>
    </xf>
    <xf numFmtId="0" fontId="7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textRotation="90" wrapText="1"/>
    </xf>
    <xf numFmtId="0" fontId="9" fillId="0" borderId="1" xfId="0" applyFont="1" applyBorder="1" applyAlignment="1">
      <alignment horizontal="center"/>
    </xf>
    <xf numFmtId="0" fontId="9" fillId="0" borderId="0" xfId="0" applyFont="1"/>
    <xf numFmtId="0" fontId="6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 textRotation="90" wrapText="1"/>
    </xf>
    <xf numFmtId="49" fontId="7" fillId="0" borderId="1" xfId="0" applyNumberFormat="1" applyFont="1" applyBorder="1" applyAlignment="1">
      <alignment horizontal="center"/>
    </xf>
    <xf numFmtId="49" fontId="0" fillId="0" borderId="0" xfId="0" applyNumberFormat="1"/>
    <xf numFmtId="0" fontId="5" fillId="2" borderId="0" xfId="0" applyFont="1" applyFill="1" applyBorder="1" applyAlignment="1">
      <alignment vertical="center" wrapText="1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" fontId="5" fillId="2" borderId="1" xfId="0" applyNumberFormat="1" applyFont="1" applyFill="1" applyBorder="1" applyAlignment="1">
      <alignment horizontal="center"/>
    </xf>
    <xf numFmtId="0" fontId="10" fillId="2" borderId="3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0" xfId="0" applyFont="1"/>
    <xf numFmtId="0" fontId="14" fillId="0" borderId="0" xfId="0" applyFont="1"/>
    <xf numFmtId="49" fontId="13" fillId="0" borderId="0" xfId="0" applyNumberFormat="1" applyFont="1"/>
    <xf numFmtId="0" fontId="2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6"/>
  <sheetViews>
    <sheetView tabSelected="1" topLeftCell="A5" zoomScale="150" zoomScaleNormal="150" workbookViewId="0">
      <selection activeCell="C18" sqref="C18"/>
    </sheetView>
  </sheetViews>
  <sheetFormatPr defaultRowHeight="15"/>
  <cols>
    <col min="1" max="2" width="9.28515625" bestFit="1" customWidth="1"/>
    <col min="3" max="3" width="25.5703125" customWidth="1"/>
    <col min="4" max="4" width="9.28515625" bestFit="1" customWidth="1"/>
    <col min="5" max="5" width="7.42578125" customWidth="1"/>
    <col min="6" max="6" width="6.85546875" customWidth="1"/>
    <col min="7" max="7" width="6.7109375" style="9" customWidth="1"/>
    <col min="8" max="8" width="9.28515625" bestFit="1" customWidth="1"/>
    <col min="9" max="9" width="6.85546875" customWidth="1"/>
    <col min="10" max="10" width="8.28515625" style="9" bestFit="1" customWidth="1"/>
    <col min="11" max="11" width="6.7109375" customWidth="1"/>
    <col min="12" max="12" width="16" style="13" customWidth="1"/>
    <col min="13" max="13" width="7.85546875" customWidth="1"/>
    <col min="14" max="14" width="7" customWidth="1"/>
    <col min="15" max="15" width="9.28515625" bestFit="1" customWidth="1"/>
    <col min="16" max="17" width="10.140625" bestFit="1" customWidth="1"/>
  </cols>
  <sheetData>
    <row r="1" spans="1:17" s="1" customFormat="1" ht="101.25" customHeight="1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7" t="s">
        <v>6</v>
      </c>
      <c r="H1" s="4" t="s">
        <v>7</v>
      </c>
      <c r="I1" s="4" t="s">
        <v>8</v>
      </c>
      <c r="J1" s="7" t="s">
        <v>9</v>
      </c>
      <c r="K1" s="5" t="s">
        <v>10</v>
      </c>
      <c r="L1" s="11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</row>
    <row r="2" spans="1:17">
      <c r="A2" s="6">
        <v>1</v>
      </c>
      <c r="B2" s="6">
        <v>2</v>
      </c>
      <c r="C2" s="6">
        <v>3</v>
      </c>
      <c r="D2" s="6">
        <v>4</v>
      </c>
      <c r="E2" s="6">
        <v>5</v>
      </c>
      <c r="F2" s="6">
        <v>6</v>
      </c>
      <c r="G2" s="10">
        <v>7</v>
      </c>
      <c r="H2" s="6">
        <v>8</v>
      </c>
      <c r="I2" s="6">
        <v>9</v>
      </c>
      <c r="J2" s="8">
        <v>10</v>
      </c>
      <c r="K2" s="6">
        <v>11</v>
      </c>
      <c r="L2" s="12">
        <v>12</v>
      </c>
      <c r="M2" s="6">
        <v>13</v>
      </c>
      <c r="N2" s="6">
        <v>14</v>
      </c>
      <c r="O2" s="6">
        <v>15</v>
      </c>
      <c r="P2" s="6">
        <v>16</v>
      </c>
      <c r="Q2" s="6">
        <v>17</v>
      </c>
    </row>
    <row r="3" spans="1:17">
      <c r="A3" s="6">
        <v>1</v>
      </c>
      <c r="B3" s="6">
        <v>1</v>
      </c>
      <c r="C3" s="15" t="s">
        <v>55</v>
      </c>
      <c r="D3" s="16">
        <v>1957</v>
      </c>
      <c r="E3" s="19" t="s">
        <v>29</v>
      </c>
      <c r="F3" s="16">
        <v>4</v>
      </c>
      <c r="G3" s="20" t="s">
        <v>25</v>
      </c>
      <c r="H3" s="16">
        <v>90.6</v>
      </c>
      <c r="I3" s="16">
        <v>0</v>
      </c>
      <c r="J3" s="20" t="s">
        <v>26</v>
      </c>
      <c r="K3" s="16">
        <v>3</v>
      </c>
      <c r="L3" s="18" t="s">
        <v>59</v>
      </c>
      <c r="M3" s="18">
        <v>1724</v>
      </c>
      <c r="N3" s="17">
        <v>43.21</v>
      </c>
      <c r="O3" s="17">
        <f t="shared" ref="O3:O7" si="0">Q3*5%</f>
        <v>195.74130000000002</v>
      </c>
      <c r="P3" s="17">
        <f t="shared" ref="P3:P7" si="1">Q3*70%</f>
        <v>2740.3781999999997</v>
      </c>
      <c r="Q3" s="17">
        <f t="shared" ref="Q3:Q7" si="2">(H3+I3)*N3</f>
        <v>3914.826</v>
      </c>
    </row>
    <row r="4" spans="1:17" ht="15.75" customHeight="1">
      <c r="A4" s="6">
        <v>2</v>
      </c>
      <c r="B4" s="6">
        <v>2</v>
      </c>
      <c r="C4" s="15" t="s">
        <v>56</v>
      </c>
      <c r="D4" s="16">
        <v>1917</v>
      </c>
      <c r="E4" s="19" t="s">
        <v>28</v>
      </c>
      <c r="F4" s="16">
        <v>5</v>
      </c>
      <c r="G4" s="20" t="s">
        <v>25</v>
      </c>
      <c r="H4" s="16">
        <v>234.8</v>
      </c>
      <c r="I4" s="16">
        <v>78.099999999999994</v>
      </c>
      <c r="J4" s="20" t="s">
        <v>26</v>
      </c>
      <c r="K4" s="16">
        <v>3</v>
      </c>
      <c r="L4" s="18" t="s">
        <v>60</v>
      </c>
      <c r="M4" s="18">
        <v>1194</v>
      </c>
      <c r="N4" s="17">
        <v>37.14</v>
      </c>
      <c r="O4" s="17">
        <f t="shared" ref="O4:O5" si="3">Q4*5%</f>
        <v>581.05529999999999</v>
      </c>
      <c r="P4" s="17">
        <f t="shared" ref="P4:P5" si="4">Q4*70%</f>
        <v>8134.7741999999989</v>
      </c>
      <c r="Q4" s="17">
        <f t="shared" ref="Q4:Q5" si="5">(H4+I4)*N4</f>
        <v>11621.106</v>
      </c>
    </row>
    <row r="5" spans="1:17">
      <c r="A5" s="6">
        <v>3</v>
      </c>
      <c r="B5" s="6">
        <v>3</v>
      </c>
      <c r="C5" s="15" t="s">
        <v>57</v>
      </c>
      <c r="D5" s="16">
        <v>1938</v>
      </c>
      <c r="E5" s="19" t="s">
        <v>28</v>
      </c>
      <c r="F5" s="16">
        <v>6</v>
      </c>
      <c r="G5" s="20" t="s">
        <v>25</v>
      </c>
      <c r="H5" s="16">
        <v>137.4</v>
      </c>
      <c r="I5" s="16">
        <v>0</v>
      </c>
      <c r="J5" s="20" t="s">
        <v>26</v>
      </c>
      <c r="K5" s="16">
        <v>3</v>
      </c>
      <c r="L5" s="18" t="s">
        <v>61</v>
      </c>
      <c r="M5" s="18">
        <v>334</v>
      </c>
      <c r="N5" s="17">
        <v>37.14</v>
      </c>
      <c r="O5" s="17">
        <f t="shared" si="3"/>
        <v>255.15180000000001</v>
      </c>
      <c r="P5" s="17">
        <f t="shared" si="4"/>
        <v>3572.1251999999999</v>
      </c>
      <c r="Q5" s="17">
        <f t="shared" si="5"/>
        <v>5103.0360000000001</v>
      </c>
    </row>
    <row r="6" spans="1:17">
      <c r="A6" s="6">
        <v>4</v>
      </c>
      <c r="B6" s="6">
        <v>4</v>
      </c>
      <c r="C6" s="15" t="s">
        <v>58</v>
      </c>
      <c r="D6" s="16">
        <v>1963</v>
      </c>
      <c r="E6" s="19" t="s">
        <v>28</v>
      </c>
      <c r="F6" s="16">
        <v>8</v>
      </c>
      <c r="G6" s="20" t="s">
        <v>25</v>
      </c>
      <c r="H6" s="16">
        <v>305.39999999999998</v>
      </c>
      <c r="I6" s="16">
        <v>0</v>
      </c>
      <c r="J6" s="20" t="s">
        <v>26</v>
      </c>
      <c r="K6" s="16">
        <v>3</v>
      </c>
      <c r="L6" s="18" t="s">
        <v>62</v>
      </c>
      <c r="M6" s="18">
        <v>2018</v>
      </c>
      <c r="N6" s="17">
        <v>43.21</v>
      </c>
      <c r="O6" s="17">
        <f t="shared" ref="O6" si="6">Q6*5%</f>
        <v>659.81669999999997</v>
      </c>
      <c r="P6" s="17">
        <f t="shared" ref="P6" si="7">Q6*70%</f>
        <v>9237.4337999999989</v>
      </c>
      <c r="Q6" s="17">
        <f t="shared" ref="Q6" si="8">(H6+I6)*N6</f>
        <v>13196.333999999999</v>
      </c>
    </row>
    <row r="7" spans="1:17">
      <c r="A7" s="6">
        <v>5</v>
      </c>
      <c r="B7" s="6">
        <v>5</v>
      </c>
      <c r="C7" s="15" t="s">
        <v>30</v>
      </c>
      <c r="D7" s="16">
        <v>1953</v>
      </c>
      <c r="E7" s="19" t="s">
        <v>28</v>
      </c>
      <c r="F7" s="16">
        <v>4</v>
      </c>
      <c r="G7" s="20" t="s">
        <v>25</v>
      </c>
      <c r="H7" s="16">
        <v>196.6</v>
      </c>
      <c r="I7" s="16">
        <v>0</v>
      </c>
      <c r="J7" s="20" t="s">
        <v>26</v>
      </c>
      <c r="K7" s="16">
        <v>2</v>
      </c>
      <c r="L7" s="18" t="s">
        <v>31</v>
      </c>
      <c r="M7" s="18">
        <v>474</v>
      </c>
      <c r="N7" s="17">
        <v>38.75</v>
      </c>
      <c r="O7" s="17">
        <f t="shared" si="0"/>
        <v>380.91250000000002</v>
      </c>
      <c r="P7" s="17">
        <f t="shared" si="1"/>
        <v>5332.7749999999996</v>
      </c>
      <c r="Q7" s="17">
        <f t="shared" si="2"/>
        <v>7618.25</v>
      </c>
    </row>
    <row r="8" spans="1:17">
      <c r="A8" s="6">
        <v>6</v>
      </c>
      <c r="B8" s="6">
        <v>6</v>
      </c>
      <c r="C8" s="15" t="s">
        <v>32</v>
      </c>
      <c r="D8" s="16">
        <v>1957</v>
      </c>
      <c r="E8" s="19" t="s">
        <v>28</v>
      </c>
      <c r="F8" s="16">
        <v>7</v>
      </c>
      <c r="G8" s="20" t="s">
        <v>25</v>
      </c>
      <c r="H8" s="16">
        <v>379.4</v>
      </c>
      <c r="I8" s="16">
        <v>426.6</v>
      </c>
      <c r="J8" s="20" t="s">
        <v>26</v>
      </c>
      <c r="K8" s="16">
        <v>2</v>
      </c>
      <c r="L8" s="18" t="s">
        <v>33</v>
      </c>
      <c r="M8" s="18">
        <v>1056</v>
      </c>
      <c r="N8" s="17">
        <v>38.75</v>
      </c>
      <c r="O8" s="17">
        <f t="shared" ref="O8:O10" si="9">Q8*5%</f>
        <v>1561.625</v>
      </c>
      <c r="P8" s="17">
        <f t="shared" ref="P8:P10" si="10">Q8*70%</f>
        <v>21862.75</v>
      </c>
      <c r="Q8" s="17">
        <f t="shared" ref="Q8:Q10" si="11">(H8+I8)*N8</f>
        <v>31232.5</v>
      </c>
    </row>
    <row r="9" spans="1:17">
      <c r="A9" s="6">
        <v>7</v>
      </c>
      <c r="B9" s="6">
        <v>7</v>
      </c>
      <c r="C9" s="15" t="s">
        <v>34</v>
      </c>
      <c r="D9" s="16">
        <v>1961</v>
      </c>
      <c r="E9" s="19" t="s">
        <v>28</v>
      </c>
      <c r="F9" s="16">
        <v>8</v>
      </c>
      <c r="G9" s="20" t="s">
        <v>25</v>
      </c>
      <c r="H9" s="16">
        <v>319.60000000000002</v>
      </c>
      <c r="I9" s="16">
        <v>0</v>
      </c>
      <c r="J9" s="20" t="s">
        <v>26</v>
      </c>
      <c r="K9" s="16">
        <v>3</v>
      </c>
      <c r="L9" s="18" t="s">
        <v>35</v>
      </c>
      <c r="M9" s="18">
        <v>669</v>
      </c>
      <c r="N9" s="17">
        <v>38.75</v>
      </c>
      <c r="O9" s="17">
        <f t="shared" si="9"/>
        <v>619.22500000000002</v>
      </c>
      <c r="P9" s="17">
        <f t="shared" si="10"/>
        <v>8669.15</v>
      </c>
      <c r="Q9" s="17">
        <f t="shared" si="11"/>
        <v>12384.5</v>
      </c>
    </row>
    <row r="10" spans="1:17">
      <c r="A10" s="6">
        <v>8</v>
      </c>
      <c r="B10" s="6">
        <v>8</v>
      </c>
      <c r="C10" s="15" t="s">
        <v>36</v>
      </c>
      <c r="D10" s="16">
        <v>1962</v>
      </c>
      <c r="E10" s="19" t="s">
        <v>29</v>
      </c>
      <c r="F10" s="16">
        <v>3</v>
      </c>
      <c r="G10" s="20" t="s">
        <v>25</v>
      </c>
      <c r="H10" s="16">
        <v>111</v>
      </c>
      <c r="I10" s="16">
        <v>0</v>
      </c>
      <c r="J10" s="20" t="s">
        <v>26</v>
      </c>
      <c r="K10" s="16">
        <v>3</v>
      </c>
      <c r="L10" s="18" t="s">
        <v>37</v>
      </c>
      <c r="M10" s="18">
        <v>543</v>
      </c>
      <c r="N10" s="17">
        <v>45.09</v>
      </c>
      <c r="O10" s="17">
        <f t="shared" si="9"/>
        <v>250.24950000000004</v>
      </c>
      <c r="P10" s="17">
        <f t="shared" si="10"/>
        <v>3503.4930000000004</v>
      </c>
      <c r="Q10" s="17">
        <f t="shared" si="11"/>
        <v>5004.9900000000007</v>
      </c>
    </row>
    <row r="11" spans="1:17">
      <c r="A11" s="6">
        <v>9</v>
      </c>
      <c r="B11" s="6">
        <v>9</v>
      </c>
      <c r="C11" s="15" t="s">
        <v>38</v>
      </c>
      <c r="D11" s="16">
        <v>1959</v>
      </c>
      <c r="E11" s="19" t="s">
        <v>28</v>
      </c>
      <c r="F11" s="16">
        <v>6</v>
      </c>
      <c r="G11" s="20" t="s">
        <v>25</v>
      </c>
      <c r="H11" s="16">
        <v>278.7</v>
      </c>
      <c r="I11" s="16">
        <v>0</v>
      </c>
      <c r="J11" s="20" t="s">
        <v>26</v>
      </c>
      <c r="K11" s="16">
        <v>2</v>
      </c>
      <c r="L11" s="18" t="s">
        <v>39</v>
      </c>
      <c r="M11" s="18">
        <v>565</v>
      </c>
      <c r="N11" s="17">
        <v>38.75</v>
      </c>
      <c r="O11" s="17">
        <f t="shared" ref="O11:O12" si="12">Q11*5%</f>
        <v>539.98125000000005</v>
      </c>
      <c r="P11" s="17">
        <f t="shared" ref="P11:P12" si="13">Q11*70%</f>
        <v>7559.7374999999993</v>
      </c>
      <c r="Q11" s="17">
        <f t="shared" ref="Q11:Q12" si="14">(H11+I11)*N11</f>
        <v>10799.625</v>
      </c>
    </row>
    <row r="12" spans="1:17">
      <c r="A12" s="6">
        <v>10</v>
      </c>
      <c r="B12" s="6">
        <v>10</v>
      </c>
      <c r="C12" s="15" t="s">
        <v>40</v>
      </c>
      <c r="D12" s="16">
        <v>1961</v>
      </c>
      <c r="E12" s="19" t="s">
        <v>28</v>
      </c>
      <c r="F12" s="16">
        <v>12</v>
      </c>
      <c r="G12" s="21" t="s">
        <v>25</v>
      </c>
      <c r="H12" s="16">
        <v>286.5</v>
      </c>
      <c r="I12" s="16">
        <v>0</v>
      </c>
      <c r="J12" s="21" t="s">
        <v>26</v>
      </c>
      <c r="K12" s="22">
        <v>3</v>
      </c>
      <c r="L12" s="23" t="s">
        <v>41</v>
      </c>
      <c r="M12" s="25">
        <v>853</v>
      </c>
      <c r="N12" s="24">
        <v>45.09</v>
      </c>
      <c r="O12" s="17">
        <f t="shared" si="12"/>
        <v>645.91425000000015</v>
      </c>
      <c r="P12" s="17">
        <f t="shared" si="13"/>
        <v>9042.799500000001</v>
      </c>
      <c r="Q12" s="17">
        <f t="shared" si="14"/>
        <v>12918.285000000002</v>
      </c>
    </row>
    <row r="13" spans="1:17">
      <c r="A13" s="6">
        <v>11</v>
      </c>
      <c r="B13" s="6">
        <v>11</v>
      </c>
      <c r="C13" s="15" t="s">
        <v>42</v>
      </c>
      <c r="D13" s="16">
        <v>1917</v>
      </c>
      <c r="E13" s="19" t="s">
        <v>28</v>
      </c>
      <c r="F13" s="16">
        <v>16</v>
      </c>
      <c r="G13" s="21" t="s">
        <v>25</v>
      </c>
      <c r="H13" s="16">
        <v>765.8</v>
      </c>
      <c r="I13" s="16">
        <v>0</v>
      </c>
      <c r="J13" s="21" t="s">
        <v>43</v>
      </c>
      <c r="K13" s="22">
        <v>3</v>
      </c>
      <c r="L13" s="23" t="s">
        <v>44</v>
      </c>
      <c r="M13" s="25">
        <v>1575</v>
      </c>
      <c r="N13" s="17">
        <v>38.75</v>
      </c>
      <c r="O13" s="17">
        <f t="shared" ref="O13" si="15">Q13*5%</f>
        <v>1483.7375000000002</v>
      </c>
      <c r="P13" s="17">
        <f t="shared" ref="P13" si="16">Q13*70%</f>
        <v>20772.324999999997</v>
      </c>
      <c r="Q13" s="17">
        <f t="shared" ref="Q13" si="17">(H13+I13)*N13</f>
        <v>29674.75</v>
      </c>
    </row>
    <row r="14" spans="1:17">
      <c r="A14" s="6">
        <v>12</v>
      </c>
      <c r="B14" s="6">
        <v>12</v>
      </c>
      <c r="C14" s="15" t="s">
        <v>45</v>
      </c>
      <c r="D14" s="16">
        <v>1961</v>
      </c>
      <c r="E14" s="19" t="s">
        <v>28</v>
      </c>
      <c r="F14" s="16">
        <v>16</v>
      </c>
      <c r="G14" s="26" t="s">
        <v>25</v>
      </c>
      <c r="H14" s="16">
        <v>631.20000000000005</v>
      </c>
      <c r="I14" s="16">
        <v>0</v>
      </c>
      <c r="J14" s="26" t="s">
        <v>43</v>
      </c>
      <c r="K14" s="22">
        <v>3</v>
      </c>
      <c r="L14" s="23" t="s">
        <v>46</v>
      </c>
      <c r="M14" s="25">
        <v>1148</v>
      </c>
      <c r="N14" s="17">
        <v>38.75</v>
      </c>
      <c r="O14" s="17">
        <f t="shared" ref="O14:O17" si="18">Q14*5%</f>
        <v>1222.95</v>
      </c>
      <c r="P14" s="17">
        <f t="shared" ref="P14:P17" si="19">Q14*70%</f>
        <v>17121.3</v>
      </c>
      <c r="Q14" s="17">
        <f t="shared" ref="Q14:Q17" si="20">(H14+I14)*N14</f>
        <v>24459</v>
      </c>
    </row>
    <row r="15" spans="1:17">
      <c r="A15" s="6">
        <v>13</v>
      </c>
      <c r="B15" s="6">
        <v>13</v>
      </c>
      <c r="C15" s="15" t="s">
        <v>47</v>
      </c>
      <c r="D15" s="16">
        <v>1957</v>
      </c>
      <c r="E15" s="19" t="s">
        <v>29</v>
      </c>
      <c r="F15" s="16">
        <v>2</v>
      </c>
      <c r="G15" s="20" t="s">
        <v>25</v>
      </c>
      <c r="H15" s="16">
        <v>90.6</v>
      </c>
      <c r="I15" s="16">
        <v>0</v>
      </c>
      <c r="J15" s="20" t="s">
        <v>26</v>
      </c>
      <c r="K15" s="16">
        <v>3</v>
      </c>
      <c r="L15" s="18" t="s">
        <v>48</v>
      </c>
      <c r="M15" s="18">
        <v>1178</v>
      </c>
      <c r="N15" s="17">
        <v>40.85</v>
      </c>
      <c r="O15" s="17">
        <f t="shared" si="18"/>
        <v>185.0505</v>
      </c>
      <c r="P15" s="17">
        <f t="shared" si="19"/>
        <v>2590.7069999999999</v>
      </c>
      <c r="Q15" s="17">
        <f t="shared" si="20"/>
        <v>3701.0099999999998</v>
      </c>
    </row>
    <row r="16" spans="1:17">
      <c r="A16" s="6">
        <v>14</v>
      </c>
      <c r="B16" s="6">
        <v>14</v>
      </c>
      <c r="C16" s="15" t="s">
        <v>49</v>
      </c>
      <c r="D16" s="16">
        <v>1962</v>
      </c>
      <c r="E16" s="19" t="s">
        <v>28</v>
      </c>
      <c r="F16" s="16">
        <v>8</v>
      </c>
      <c r="G16" s="20" t="s">
        <v>25</v>
      </c>
      <c r="H16" s="16">
        <v>320.7</v>
      </c>
      <c r="I16" s="16">
        <v>0</v>
      </c>
      <c r="J16" s="20" t="s">
        <v>26</v>
      </c>
      <c r="K16" s="16">
        <v>3</v>
      </c>
      <c r="L16" s="18" t="s">
        <v>50</v>
      </c>
      <c r="M16" s="18">
        <v>1589</v>
      </c>
      <c r="N16" s="17">
        <v>47.53</v>
      </c>
      <c r="O16" s="17">
        <f t="shared" si="18"/>
        <v>762.14355</v>
      </c>
      <c r="P16" s="17">
        <f t="shared" si="19"/>
        <v>10670.009699999999</v>
      </c>
      <c r="Q16" s="17">
        <f t="shared" si="20"/>
        <v>15242.870999999999</v>
      </c>
    </row>
    <row r="17" spans="1:17">
      <c r="A17" s="6">
        <v>15</v>
      </c>
      <c r="B17" s="6">
        <v>15</v>
      </c>
      <c r="C17" s="15" t="s">
        <v>51</v>
      </c>
      <c r="D17" s="16">
        <v>1938</v>
      </c>
      <c r="E17" s="19" t="s">
        <v>29</v>
      </c>
      <c r="F17" s="16">
        <v>2</v>
      </c>
      <c r="G17" s="20" t="s">
        <v>25</v>
      </c>
      <c r="H17" s="16">
        <v>73.099999999999994</v>
      </c>
      <c r="I17" s="16">
        <v>64.599999999999994</v>
      </c>
      <c r="J17" s="20" t="s">
        <v>26</v>
      </c>
      <c r="K17" s="16">
        <v>3</v>
      </c>
      <c r="L17" s="18" t="s">
        <v>52</v>
      </c>
      <c r="M17" s="18">
        <v>1071</v>
      </c>
      <c r="N17" s="17">
        <v>47.53</v>
      </c>
      <c r="O17" s="17">
        <f t="shared" si="18"/>
        <v>327.24405000000002</v>
      </c>
      <c r="P17" s="17">
        <f t="shared" si="19"/>
        <v>4581.4166999999989</v>
      </c>
      <c r="Q17" s="17">
        <f t="shared" si="20"/>
        <v>6544.8809999999994</v>
      </c>
    </row>
    <row r="18" spans="1:17">
      <c r="A18" s="6">
        <v>16</v>
      </c>
      <c r="B18" s="6">
        <v>16</v>
      </c>
      <c r="C18" s="15" t="s">
        <v>53</v>
      </c>
      <c r="D18" s="16">
        <v>1954</v>
      </c>
      <c r="E18" s="19" t="s">
        <v>29</v>
      </c>
      <c r="F18" s="16">
        <v>2</v>
      </c>
      <c r="G18" s="20" t="s">
        <v>25</v>
      </c>
      <c r="H18" s="16">
        <v>76.900000000000006</v>
      </c>
      <c r="I18" s="16">
        <v>0</v>
      </c>
      <c r="J18" s="20" t="s">
        <v>26</v>
      </c>
      <c r="K18" s="16">
        <v>3</v>
      </c>
      <c r="L18" s="18" t="s">
        <v>54</v>
      </c>
      <c r="M18" s="18">
        <v>981</v>
      </c>
      <c r="N18" s="17">
        <v>47.53</v>
      </c>
      <c r="O18" s="17">
        <f t="shared" ref="O18:O26" si="21">Q18*5%</f>
        <v>182.75285000000002</v>
      </c>
      <c r="P18" s="17">
        <f t="shared" ref="P18:P26" si="22">Q18*70%</f>
        <v>2558.5399000000002</v>
      </c>
      <c r="Q18" s="17">
        <f t="shared" ref="Q18:Q26" si="23">(H18+I18)*N18</f>
        <v>3655.0570000000002</v>
      </c>
    </row>
    <row r="19" spans="1:17">
      <c r="A19" s="6">
        <v>17</v>
      </c>
      <c r="B19" s="6">
        <v>17</v>
      </c>
      <c r="C19" s="15" t="s">
        <v>63</v>
      </c>
      <c r="D19" s="16">
        <v>1961</v>
      </c>
      <c r="E19" s="19" t="s">
        <v>70</v>
      </c>
      <c r="F19" s="16">
        <v>11</v>
      </c>
      <c r="G19" s="20" t="s">
        <v>25</v>
      </c>
      <c r="H19" s="16">
        <v>930.5</v>
      </c>
      <c r="I19" s="16">
        <v>90.8</v>
      </c>
      <c r="J19" s="20" t="s">
        <v>26</v>
      </c>
      <c r="K19" s="16">
        <v>2</v>
      </c>
      <c r="L19" s="18" t="s">
        <v>71</v>
      </c>
      <c r="M19" s="18">
        <v>1538</v>
      </c>
      <c r="N19" s="17">
        <v>30.69</v>
      </c>
      <c r="O19" s="17">
        <f t="shared" si="21"/>
        <v>1567.1848500000001</v>
      </c>
      <c r="P19" s="17">
        <f t="shared" si="22"/>
        <v>21940.587899999999</v>
      </c>
      <c r="Q19" s="17">
        <f t="shared" si="23"/>
        <v>31343.697</v>
      </c>
    </row>
    <row r="20" spans="1:17">
      <c r="A20" s="6">
        <v>18</v>
      </c>
      <c r="B20" s="6">
        <v>18</v>
      </c>
      <c r="C20" s="15" t="s">
        <v>64</v>
      </c>
      <c r="D20" s="16">
        <v>1925</v>
      </c>
      <c r="E20" s="19" t="s">
        <v>28</v>
      </c>
      <c r="F20" s="16">
        <v>16</v>
      </c>
      <c r="G20" s="20" t="s">
        <v>25</v>
      </c>
      <c r="H20" s="16">
        <v>645</v>
      </c>
      <c r="I20" s="16">
        <v>0</v>
      </c>
      <c r="J20" s="20" t="s">
        <v>26</v>
      </c>
      <c r="K20" s="16">
        <v>2</v>
      </c>
      <c r="L20" s="18" t="s">
        <v>72</v>
      </c>
      <c r="M20" s="18">
        <v>887</v>
      </c>
      <c r="N20" s="17">
        <v>30.69</v>
      </c>
      <c r="O20" s="17">
        <f t="shared" si="21"/>
        <v>989.75250000000005</v>
      </c>
      <c r="P20" s="17">
        <f t="shared" si="22"/>
        <v>13856.534999999998</v>
      </c>
      <c r="Q20" s="17">
        <f t="shared" si="23"/>
        <v>19795.05</v>
      </c>
    </row>
    <row r="21" spans="1:17">
      <c r="A21" s="6">
        <v>19</v>
      </c>
      <c r="B21" s="6">
        <v>19</v>
      </c>
      <c r="C21" s="15" t="s">
        <v>65</v>
      </c>
      <c r="D21" s="16">
        <v>1958</v>
      </c>
      <c r="E21" s="19" t="s">
        <v>28</v>
      </c>
      <c r="F21" s="16">
        <v>8</v>
      </c>
      <c r="G21" s="20" t="s">
        <v>25</v>
      </c>
      <c r="H21" s="16">
        <v>272.3</v>
      </c>
      <c r="I21" s="16">
        <v>0</v>
      </c>
      <c r="J21" s="20" t="s">
        <v>26</v>
      </c>
      <c r="K21" s="16">
        <v>2</v>
      </c>
      <c r="L21" s="18" t="s">
        <v>73</v>
      </c>
      <c r="M21" s="18">
        <v>596</v>
      </c>
      <c r="N21" s="17">
        <v>30.69</v>
      </c>
      <c r="O21" s="17">
        <f t="shared" si="21"/>
        <v>417.84435000000008</v>
      </c>
      <c r="P21" s="17">
        <f t="shared" si="22"/>
        <v>5849.8208999999997</v>
      </c>
      <c r="Q21" s="17">
        <f t="shared" si="23"/>
        <v>8356.8870000000006</v>
      </c>
    </row>
    <row r="22" spans="1:17">
      <c r="A22" s="6">
        <v>20</v>
      </c>
      <c r="B22" s="6">
        <v>20</v>
      </c>
      <c r="C22" s="15" t="s">
        <v>66</v>
      </c>
      <c r="D22" s="16">
        <v>1956</v>
      </c>
      <c r="E22" s="19" t="s">
        <v>74</v>
      </c>
      <c r="F22" s="16">
        <v>119</v>
      </c>
      <c r="G22" s="20" t="s">
        <v>25</v>
      </c>
      <c r="H22" s="16">
        <v>7727.5</v>
      </c>
      <c r="I22" s="16">
        <v>1866.3</v>
      </c>
      <c r="J22" s="20" t="s">
        <v>26</v>
      </c>
      <c r="K22" s="16">
        <v>2</v>
      </c>
      <c r="L22" s="18" t="s">
        <v>75</v>
      </c>
      <c r="M22" s="18">
        <v>9565</v>
      </c>
      <c r="N22" s="17">
        <v>30.69</v>
      </c>
      <c r="O22" s="17">
        <f t="shared" si="21"/>
        <v>14721.686100000001</v>
      </c>
      <c r="P22" s="17">
        <f t="shared" si="22"/>
        <v>206103.6054</v>
      </c>
      <c r="Q22" s="17">
        <f t="shared" si="23"/>
        <v>294433.72200000001</v>
      </c>
    </row>
    <row r="23" spans="1:17">
      <c r="A23" s="6">
        <v>21</v>
      </c>
      <c r="B23" s="6">
        <v>21</v>
      </c>
      <c r="C23" s="15" t="s">
        <v>67</v>
      </c>
      <c r="D23" s="16">
        <v>1925</v>
      </c>
      <c r="E23" s="19" t="s">
        <v>76</v>
      </c>
      <c r="F23" s="16">
        <v>28</v>
      </c>
      <c r="G23" s="20" t="s">
        <v>25</v>
      </c>
      <c r="H23" s="16">
        <v>1319.3</v>
      </c>
      <c r="I23" s="16">
        <v>151.69999999999999</v>
      </c>
      <c r="J23" s="20" t="s">
        <v>26</v>
      </c>
      <c r="K23" s="16">
        <v>2</v>
      </c>
      <c r="L23" s="18" t="s">
        <v>77</v>
      </c>
      <c r="M23" s="18">
        <v>946</v>
      </c>
      <c r="N23" s="17">
        <v>30.69</v>
      </c>
      <c r="O23" s="17">
        <f t="shared" si="21"/>
        <v>2257.2495000000004</v>
      </c>
      <c r="P23" s="17">
        <f t="shared" si="22"/>
        <v>31601.493000000002</v>
      </c>
      <c r="Q23" s="17">
        <f t="shared" si="23"/>
        <v>45144.990000000005</v>
      </c>
    </row>
    <row r="24" spans="1:17">
      <c r="A24" s="6">
        <v>22</v>
      </c>
      <c r="B24" s="6">
        <v>22</v>
      </c>
      <c r="C24" s="15" t="s">
        <v>68</v>
      </c>
      <c r="D24" s="16">
        <v>1936</v>
      </c>
      <c r="E24" s="19" t="s">
        <v>28</v>
      </c>
      <c r="F24" s="16">
        <v>8</v>
      </c>
      <c r="G24" s="20" t="s">
        <v>25</v>
      </c>
      <c r="H24" s="16">
        <v>380.7</v>
      </c>
      <c r="I24" s="16">
        <v>0</v>
      </c>
      <c r="J24" s="20" t="s">
        <v>26</v>
      </c>
      <c r="K24" s="16">
        <v>2</v>
      </c>
      <c r="L24" s="18" t="s">
        <v>78</v>
      </c>
      <c r="M24" s="18">
        <v>712</v>
      </c>
      <c r="N24" s="17">
        <v>30.69</v>
      </c>
      <c r="O24" s="17">
        <f t="shared" si="21"/>
        <v>584.18415000000005</v>
      </c>
      <c r="P24" s="17">
        <f t="shared" si="22"/>
        <v>8178.5780999999997</v>
      </c>
      <c r="Q24" s="17">
        <f t="shared" si="23"/>
        <v>11683.683000000001</v>
      </c>
    </row>
    <row r="25" spans="1:17">
      <c r="A25" s="6">
        <v>23</v>
      </c>
      <c r="B25" s="6">
        <v>23</v>
      </c>
      <c r="C25" s="15" t="s">
        <v>69</v>
      </c>
      <c r="D25" s="16">
        <v>1959</v>
      </c>
      <c r="E25" s="19" t="s">
        <v>28</v>
      </c>
      <c r="F25" s="16">
        <v>16</v>
      </c>
      <c r="G25" s="20" t="s">
        <v>25</v>
      </c>
      <c r="H25" s="16">
        <v>402.8</v>
      </c>
      <c r="I25" s="16">
        <v>0</v>
      </c>
      <c r="J25" s="20" t="s">
        <v>26</v>
      </c>
      <c r="K25" s="16">
        <v>3</v>
      </c>
      <c r="L25" s="18" t="s">
        <v>79</v>
      </c>
      <c r="M25" s="18">
        <v>946</v>
      </c>
      <c r="N25" s="17">
        <v>30.69</v>
      </c>
      <c r="O25" s="17">
        <f t="shared" ref="O25" si="24">Q25*5%</f>
        <v>618.09660000000008</v>
      </c>
      <c r="P25" s="17">
        <f t="shared" ref="P25" si="25">Q25*70%</f>
        <v>8653.3523999999998</v>
      </c>
      <c r="Q25" s="17">
        <f t="shared" ref="Q25" si="26">(H25+I25)*N25</f>
        <v>12361.932000000001</v>
      </c>
    </row>
    <row r="26" spans="1:17">
      <c r="A26" s="6">
        <v>24</v>
      </c>
      <c r="B26" s="6">
        <v>24</v>
      </c>
      <c r="C26" s="15" t="s">
        <v>80</v>
      </c>
      <c r="D26" s="16">
        <v>2026</v>
      </c>
      <c r="E26" s="19" t="s">
        <v>81</v>
      </c>
      <c r="F26" s="16">
        <v>126</v>
      </c>
      <c r="G26" s="20" t="s">
        <v>25</v>
      </c>
      <c r="H26" s="16">
        <v>6230.1</v>
      </c>
      <c r="I26" s="16">
        <v>533.5</v>
      </c>
      <c r="J26" s="20" t="s">
        <v>26</v>
      </c>
      <c r="K26" s="16">
        <v>1</v>
      </c>
      <c r="L26" s="18" t="s">
        <v>82</v>
      </c>
      <c r="M26" s="18">
        <v>4086</v>
      </c>
      <c r="N26" s="17">
        <v>24.94</v>
      </c>
      <c r="O26" s="17">
        <f t="shared" si="21"/>
        <v>8434.2092000000011</v>
      </c>
      <c r="P26" s="17">
        <f t="shared" si="22"/>
        <v>118078.92879999999</v>
      </c>
      <c r="Q26" s="17">
        <f t="shared" si="23"/>
        <v>168684.18400000001</v>
      </c>
    </row>
    <row r="27" spans="1:17">
      <c r="C27" s="14" t="s">
        <v>27</v>
      </c>
      <c r="D27" s="27"/>
      <c r="E27" s="27"/>
      <c r="F27" s="27"/>
      <c r="G27" s="28"/>
      <c r="H27" s="27"/>
      <c r="I27" s="27"/>
      <c r="J27" s="28"/>
      <c r="K27" s="27"/>
      <c r="L27" s="29"/>
      <c r="M27" s="27"/>
      <c r="N27" s="27"/>
      <c r="O27" s="27"/>
      <c r="P27" s="27"/>
      <c r="Q27" s="27"/>
    </row>
    <row r="28" spans="1:17">
      <c r="A28" s="2" t="s">
        <v>17</v>
      </c>
    </row>
    <row r="29" spans="1:17">
      <c r="A29" s="3" t="s">
        <v>18</v>
      </c>
    </row>
    <row r="30" spans="1:17">
      <c r="A30" s="3" t="s">
        <v>19</v>
      </c>
    </row>
    <row r="31" spans="1:17">
      <c r="A31" s="3" t="s">
        <v>20</v>
      </c>
    </row>
    <row r="32" spans="1:17">
      <c r="A32" s="3" t="s">
        <v>21</v>
      </c>
    </row>
    <row r="33" spans="1:16">
      <c r="A33" s="3" t="s">
        <v>22</v>
      </c>
    </row>
    <row r="34" spans="1:16">
      <c r="A34" s="3" t="s">
        <v>23</v>
      </c>
    </row>
    <row r="35" spans="1:16">
      <c r="A35" s="2" t="s">
        <v>24</v>
      </c>
    </row>
    <row r="36" spans="1:16" ht="30.75" customHeight="1">
      <c r="A36" s="30"/>
      <c r="B36" s="30"/>
      <c r="C36" s="30"/>
      <c r="D36" s="30"/>
      <c r="E36" s="30"/>
      <c r="F36" s="30"/>
      <c r="G36" s="30"/>
      <c r="H36" s="30"/>
      <c r="I36" s="30"/>
      <c r="J36" s="30"/>
      <c r="K36" s="30"/>
      <c r="L36" s="30"/>
      <c r="M36" s="30"/>
      <c r="N36" s="30"/>
      <c r="O36" s="30"/>
      <c r="P36" s="30"/>
    </row>
  </sheetData>
  <mergeCells count="1">
    <mergeCell ref="A36:P36"/>
  </mergeCells>
  <pageMargins left="0.23622047244094491" right="0.23622047244094491" top="0.74803149606299213" bottom="0.74803149606299213" header="0.31496062992125984" footer="0.31496062992125984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2026-10-07T11:04:24Z</dcterms:modified>
</cp:coreProperties>
</file>